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'3кв'!$A$1:$E$51</definedName>
    <definedName name="_xlnm.Print_Area" localSheetId="3">'4кв'!$A$1:$E$48</definedName>
    <definedName name="_xlnm.Print_Area" localSheetId="4">отчет!$A$1:$C$33</definedName>
  </definedNames>
  <calcPr calcId="152511"/>
</workbook>
</file>

<file path=xl/calcChain.xml><?xml version="1.0" encoding="utf-8"?>
<calcChain xmlns="http://schemas.openxmlformats.org/spreadsheetml/2006/main">
  <c r="C16" i="29" l="1"/>
  <c r="C23" i="29"/>
  <c r="C21" i="29"/>
  <c r="C20" i="29"/>
  <c r="C19" i="29"/>
  <c r="C18" i="29"/>
  <c r="C15" i="29"/>
  <c r="C13" i="29"/>
  <c r="C14" i="29"/>
  <c r="C12" i="29"/>
  <c r="C8" i="29"/>
  <c r="C6" i="29"/>
  <c r="C29" i="29"/>
  <c r="C10" i="29"/>
  <c r="B44" i="28"/>
  <c r="E26" i="28"/>
  <c r="E23" i="28"/>
  <c r="B47" i="28" s="1"/>
  <c r="E22" i="28"/>
  <c r="C24" i="29" l="1"/>
  <c r="B48" i="28"/>
  <c r="E27" i="27"/>
  <c r="B47" i="27" l="1"/>
  <c r="E23" i="27"/>
  <c r="E22" i="27"/>
  <c r="E29" i="27" s="1"/>
  <c r="B50" i="27" s="1"/>
  <c r="B51" i="27" l="1"/>
  <c r="B45" i="26"/>
  <c r="E25" i="26"/>
  <c r="E23" i="26"/>
  <c r="E22" i="26"/>
  <c r="E27" i="26" s="1"/>
  <c r="B48" i="26" s="1"/>
  <c r="B49" i="26" s="1"/>
  <c r="E23" i="25" l="1"/>
  <c r="E22" i="25"/>
  <c r="E28" i="25" s="1"/>
  <c r="B49" i="25" s="1"/>
  <c r="B50" i="25" l="1"/>
</calcChain>
</file>

<file path=xl/sharedStrings.xml><?xml version="1.0" encoding="utf-8"?>
<sst xmlns="http://schemas.openxmlformats.org/spreadsheetml/2006/main" count="264" uniqueCount="105">
  <si>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</si>
  <si>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</si>
  <si>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</si>
  <si>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</si>
  <si>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</si>
  <si>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</si>
  <si>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</si>
  <si>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</si>
  <si>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</si>
  <si>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</si>
  <si>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</si>
  <si>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</si>
  <si>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</si>
  <si>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</si>
  <si>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</si>
  <si>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</si>
  <si>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</si>
  <si>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</si>
  <si>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</si>
  <si>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</si>
  <si>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</si>
  <si>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</si>
  <si>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</si>
  <si>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10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</si>
  <si>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14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</si>
  <si>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№14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</si>
  <si>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</si>
  <si>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t>постоянно</t>
  </si>
  <si>
    <t>Итого:</t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</si>
  <si>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</si>
  <si>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</si>
  <si>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руб.</t>
  </si>
  <si>
    <t>Информация для собственников: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</si>
  <si>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Глущенко Марии Ивановны</t>
    </r>
  </si>
  <si>
    <t>Общая площадь квартир -385,1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</si>
  <si>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</si>
  <si>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</si>
  <si>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</si>
  <si>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Глущенко М.И.</t>
    </r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</si>
  <si>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</si>
  <si>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</si>
  <si>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</si>
  <si>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>Услуги по содержанию многоквартирного дома</t>
  </si>
  <si>
    <t>1 квартал</t>
  </si>
  <si>
    <t>Предъявлено населению 34659 руб.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</si>
  <si>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</si>
  <si>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</si>
  <si>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</si>
  <si>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г.</t>
  </si>
  <si>
    <t>Монтаж почтовых ящиков (смета)</t>
  </si>
  <si>
    <t>февраль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</si>
  <si>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</si>
  <si>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</si>
  <si>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двадцать семь тысяч двести девятнадцать рублей 09 копеек.</t>
  </si>
  <si>
    <t>за 2 квартал 2024 года</t>
  </si>
  <si>
    <t>30.06.2024 г.</t>
  </si>
  <si>
    <t>2 квартал</t>
  </si>
  <si>
    <t>Заделка пеной примыкание вентшахты (кв.7)</t>
  </si>
  <si>
    <t>июнь</t>
  </si>
  <si>
    <t>ч/ч</t>
  </si>
  <si>
    <t xml:space="preserve">           2. Всего за период с "01" 04 2024 г. по "30" 06 2024 г. выполнено работ (оказано услуг) на общую сумму двадцать четыре тысячи девяносто семь рублей 47 копеек.</t>
  </si>
  <si>
    <t>за 3 квартал 2024 года</t>
  </si>
  <si>
    <t>30.09.2024 г.</t>
  </si>
  <si>
    <t>3 квартал</t>
  </si>
  <si>
    <t>Ремонт штукатурки вентканалов (смета)</t>
  </si>
  <si>
    <t>Заделка  вентканалов пеной и мастикой на кровле кв.3</t>
  </si>
  <si>
    <t>Окраска окон (смета)</t>
  </si>
  <si>
    <t>сентябрь</t>
  </si>
  <si>
    <t xml:space="preserve">           2. Всего за период с "01" 07 2024 г. по "30" 09 2024 г. выполнено работ (оказано услуг) на общую сумму восемьдесят девять тысяч триста семьдесят четыре рубля 75 копеек.</t>
  </si>
  <si>
    <t xml:space="preserve">Предъявлено населению 37662,78 </t>
  </si>
  <si>
    <t>Оплачено, руб</t>
  </si>
  <si>
    <t>за 4 квартал 2024 года</t>
  </si>
  <si>
    <t>31.12.2024 г</t>
  </si>
  <si>
    <t>4 квартал</t>
  </si>
  <si>
    <t xml:space="preserve">           2. Всего за период с "01" 10 2024 г. по "31" 10 2024 г. выполнено работ (оказано услуг) на общую сумму двадцать пять тысяч двенадцать рублей 25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</si>
  <si>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</si>
  <si>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</si>
  <si>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</si>
  <si>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</si>
  <si>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</si>
  <si>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</si>
  <si>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</si>
  <si>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</si>
  <si>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</si>
  <si>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Расходы по управлению МКД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</si>
  <si>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</si>
  <si>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</si>
  <si>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</si>
  <si>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</si>
  <si>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</si>
  <si>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</si>
  <si>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</si>
  <si>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</si>
  <si>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</si>
  <si>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</si>
  <si>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</si>
  <si>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</si>
  <si>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</si>
  <si>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</si>
  <si>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Железнодорожная, д. 10</t>
  </si>
  <si>
    <t>Начислено всего 144 643,56</t>
  </si>
  <si>
    <t>Непредвиденные работы 9 ч/ч</t>
  </si>
  <si>
    <t xml:space="preserve">   * Монтаж почтовых ящиков (смета)</t>
  </si>
  <si>
    <t xml:space="preserve">   * Окраска окон (смета)</t>
  </si>
  <si>
    <t xml:space="preserve">   * Ремонт штукатурки вентканалов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</si>
</sst>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3" fillId="0" borderId="0" xfId="0" applyFont="1" applyAlignment="1"/>
    <xf numFmtId="0" fontId="12" fillId="0" borderId="0" xfId="0" applyFont="1"/>
    <xf numFmtId="164" fontId="4" fillId="0" borderId="0" xfId="1" applyNumberFormat="1" applyFont="1"/>
    <xf numFmtId="164" fontId="8" fillId="0" borderId="0" xfId="1" applyNumberFormat="1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8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/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9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1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4" fontId="3" fillId="2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1.5" customHeight="1" x14ac:dyDescent="0.25">
      <c r="A2" s="54" t="s">
        <v>12</v>
      </c>
      <c r="B2" s="55"/>
      <c r="C2" s="55"/>
      <c r="D2" s="55"/>
      <c r="E2" s="55"/>
    </row>
    <row r="3" spans="1:5" ht="15" customHeight="1" x14ac:dyDescent="0.25">
      <c r="A3" s="56" t="s">
        <v>47</v>
      </c>
      <c r="B3" s="56"/>
      <c r="C3" s="56"/>
      <c r="D3" s="56"/>
      <c r="E3" s="56"/>
    </row>
    <row r="4" spans="1:5" s="1" customFormat="1" ht="15.75" x14ac:dyDescent="0.25">
      <c r="A4" s="24" t="s">
        <v>13</v>
      </c>
      <c r="B4" s="25"/>
      <c r="C4" s="25"/>
      <c r="D4" s="36"/>
      <c r="E4" s="31" t="s">
        <v>48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52" t="s">
        <v>23</v>
      </c>
      <c r="B7" s="52"/>
      <c r="C7" s="52"/>
      <c r="D7" s="52"/>
      <c r="E7" s="52"/>
    </row>
    <row r="8" spans="1:5" x14ac:dyDescent="0.25">
      <c r="A8" s="59" t="s">
        <v>1</v>
      </c>
      <c r="B8" s="59"/>
      <c r="C8" s="59"/>
      <c r="D8" s="59"/>
      <c r="E8" s="59"/>
    </row>
    <row r="9" spans="1:5" x14ac:dyDescent="0.25">
      <c r="A9" s="57" t="s">
        <v>33</v>
      </c>
      <c r="B9" s="57"/>
      <c r="C9" s="57"/>
      <c r="D9" s="57"/>
      <c r="E9" s="57"/>
    </row>
    <row r="10" spans="1:5" ht="26.25" customHeight="1" x14ac:dyDescent="0.25">
      <c r="A10" s="60" t="s">
        <v>14</v>
      </c>
      <c r="B10" s="61"/>
      <c r="C10" s="61"/>
      <c r="D10" s="61"/>
      <c r="E10" s="61"/>
    </row>
    <row r="11" spans="1:5" ht="32.25" customHeight="1" x14ac:dyDescent="0.25">
      <c r="A11" s="57" t="s">
        <v>24</v>
      </c>
      <c r="B11" s="57"/>
      <c r="C11" s="57"/>
      <c r="D11" s="57"/>
      <c r="E11" s="57"/>
    </row>
    <row r="12" spans="1:5" x14ac:dyDescent="0.25">
      <c r="A12" s="59" t="s">
        <v>15</v>
      </c>
      <c r="B12" s="62"/>
      <c r="C12" s="62"/>
      <c r="D12" s="62"/>
      <c r="E12" s="62"/>
    </row>
    <row r="13" spans="1:5" x14ac:dyDescent="0.25">
      <c r="A13" s="57" t="s">
        <v>22</v>
      </c>
      <c r="B13" s="57"/>
      <c r="C13" s="57"/>
      <c r="D13" s="57"/>
      <c r="E13" s="57"/>
    </row>
    <row r="14" spans="1:5" x14ac:dyDescent="0.25">
      <c r="A14" s="59" t="s">
        <v>2</v>
      </c>
      <c r="B14" s="62"/>
      <c r="C14" s="62"/>
      <c r="D14" s="62"/>
      <c r="E14" s="62"/>
    </row>
    <row r="15" spans="1:5" x14ac:dyDescent="0.25">
      <c r="A15" s="57" t="s">
        <v>45</v>
      </c>
      <c r="B15" s="57"/>
      <c r="C15" s="57"/>
      <c r="D15" s="57"/>
      <c r="E15" s="57"/>
    </row>
    <row r="16" spans="1:5" x14ac:dyDescent="0.25">
      <c r="A16" s="59" t="s">
        <v>16</v>
      </c>
      <c r="B16" s="62"/>
      <c r="C16" s="62"/>
      <c r="D16" s="62"/>
      <c r="E16" s="62"/>
    </row>
    <row r="17" spans="1:8" ht="30" customHeight="1" x14ac:dyDescent="0.25">
      <c r="A17" s="57" t="s">
        <v>17</v>
      </c>
      <c r="B17" s="57"/>
      <c r="C17" s="57"/>
      <c r="D17" s="57"/>
      <c r="E17" s="57"/>
    </row>
    <row r="18" spans="1:8" ht="63" customHeight="1" x14ac:dyDescent="0.25">
      <c r="A18" s="57" t="s">
        <v>25</v>
      </c>
      <c r="B18" s="57"/>
      <c r="C18" s="57"/>
      <c r="D18" s="57"/>
      <c r="E18" s="57"/>
    </row>
    <row r="19" spans="1:8" ht="27.75" customHeight="1" x14ac:dyDescent="0.25">
      <c r="A19" s="58" t="s">
        <v>26</v>
      </c>
      <c r="B19" s="58"/>
      <c r="C19" s="58"/>
      <c r="D19" s="58"/>
      <c r="E19" s="58"/>
    </row>
    <row r="20" spans="1:8" x14ac:dyDescent="0.25">
      <c r="A20" s="58"/>
      <c r="B20" s="58"/>
      <c r="C20" s="58"/>
      <c r="D20" s="58"/>
      <c r="E20" s="58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40</v>
      </c>
      <c r="C22" s="3" t="s">
        <v>4</v>
      </c>
      <c r="D22" s="3">
        <v>15.45</v>
      </c>
      <c r="E22" s="8">
        <f>D22*F20*G20</f>
        <v>17849.385000000002</v>
      </c>
    </row>
    <row r="23" spans="1:8" x14ac:dyDescent="0.25">
      <c r="A23" s="7" t="s">
        <v>41</v>
      </c>
      <c r="B23" s="9" t="s">
        <v>27</v>
      </c>
      <c r="C23" s="3" t="s">
        <v>4</v>
      </c>
      <c r="D23" s="3">
        <v>4.3600000000000003</v>
      </c>
      <c r="E23" s="8">
        <f>D23*F20*G20</f>
        <v>5037.1080000000011</v>
      </c>
    </row>
    <row r="24" spans="1:8" ht="15.75" x14ac:dyDescent="0.25">
      <c r="A24" s="7" t="s">
        <v>30</v>
      </c>
      <c r="B24" s="9" t="s">
        <v>43</v>
      </c>
      <c r="C24" s="3" t="s">
        <v>31</v>
      </c>
      <c r="D24" s="22"/>
      <c r="E24" s="26">
        <v>0</v>
      </c>
    </row>
    <row r="25" spans="1:8" s="41" customFormat="1" ht="60" x14ac:dyDescent="0.25">
      <c r="A25" s="37" t="s">
        <v>51</v>
      </c>
      <c r="B25" s="38" t="s">
        <v>52</v>
      </c>
      <c r="C25" s="39" t="s">
        <v>31</v>
      </c>
      <c r="D25" s="39"/>
      <c r="E25" s="40">
        <v>-235</v>
      </c>
    </row>
    <row r="26" spans="1:8" ht="15.75" x14ac:dyDescent="0.25">
      <c r="A26" s="23" t="s">
        <v>49</v>
      </c>
      <c r="B26" s="9" t="s">
        <v>50</v>
      </c>
      <c r="C26" s="3"/>
      <c r="D26" s="22"/>
      <c r="E26" s="8">
        <v>4567.6000000000004</v>
      </c>
    </row>
    <row r="27" spans="1:8" ht="15.75" x14ac:dyDescent="0.25">
      <c r="A27" s="23"/>
      <c r="B27" s="9"/>
      <c r="C27" s="3"/>
      <c r="D27" s="22"/>
      <c r="E27" s="8"/>
    </row>
    <row r="28" spans="1:8" s="14" customFormat="1" ht="14.25" x14ac:dyDescent="0.2">
      <c r="A28" s="10" t="s">
        <v>28</v>
      </c>
      <c r="B28" s="11"/>
      <c r="C28" s="12"/>
      <c r="D28" s="12"/>
      <c r="E28" s="13">
        <f>SUM(E22:E27)</f>
        <v>27219.093000000001</v>
      </c>
    </row>
    <row r="29" spans="1:8" ht="42.75" customHeight="1" x14ac:dyDescent="0.25">
      <c r="A29" s="64" t="s">
        <v>53</v>
      </c>
      <c r="B29" s="64"/>
      <c r="C29" s="64"/>
      <c r="D29" s="64"/>
      <c r="E29" s="64"/>
    </row>
    <row r="30" spans="1:8" ht="30" customHeight="1" x14ac:dyDescent="0.25">
      <c r="A30" s="57" t="s">
        <v>21</v>
      </c>
      <c r="B30" s="57"/>
      <c r="C30" s="57"/>
      <c r="D30" s="57"/>
      <c r="E30" s="57"/>
    </row>
    <row r="31" spans="1:8" ht="13.9" customHeight="1" x14ac:dyDescent="0.25">
      <c r="A31" s="57" t="s">
        <v>20</v>
      </c>
      <c r="B31" s="57"/>
      <c r="C31" s="57"/>
      <c r="D31" s="57"/>
      <c r="E31" s="57"/>
      <c r="F31" s="14"/>
      <c r="G31" s="14"/>
      <c r="H31" s="15"/>
    </row>
    <row r="32" spans="1:8" ht="31.5" customHeight="1" x14ac:dyDescent="0.25">
      <c r="A32" s="57" t="s">
        <v>29</v>
      </c>
      <c r="B32" s="57"/>
      <c r="C32" s="57"/>
      <c r="D32" s="57"/>
      <c r="E32" s="57"/>
    </row>
    <row r="33" spans="1:5" x14ac:dyDescent="0.25">
      <c r="A33" s="57" t="s">
        <v>18</v>
      </c>
      <c r="B33" s="57"/>
      <c r="C33" s="57"/>
      <c r="D33" s="57"/>
      <c r="E33" s="57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65" t="s">
        <v>5</v>
      </c>
      <c r="B35" s="65"/>
      <c r="C35" s="65"/>
      <c r="D35" s="65"/>
      <c r="E35" s="65"/>
    </row>
    <row r="36" spans="1:5" x14ac:dyDescent="0.25">
      <c r="A36" s="57" t="s">
        <v>18</v>
      </c>
      <c r="B36" s="57"/>
      <c r="C36" s="57"/>
      <c r="D36" s="57"/>
      <c r="E36" s="57"/>
    </row>
    <row r="37" spans="1:5" ht="13.9" customHeight="1" x14ac:dyDescent="0.25">
      <c r="A37" s="66" t="s">
        <v>46</v>
      </c>
      <c r="B37" s="66"/>
      <c r="C37" s="66"/>
      <c r="D37" s="66"/>
      <c r="E37" s="5"/>
    </row>
    <row r="38" spans="1:5" x14ac:dyDescent="0.25">
      <c r="B38" s="63" t="s">
        <v>19</v>
      </c>
      <c r="C38" s="63"/>
      <c r="D38" s="63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ht="13.9" customHeight="1" x14ac:dyDescent="0.25">
      <c r="A40" s="67" t="s">
        <v>38</v>
      </c>
      <c r="B40" s="67"/>
      <c r="C40" s="67"/>
      <c r="D40" s="67"/>
      <c r="E40" s="5"/>
    </row>
    <row r="41" spans="1:5" x14ac:dyDescent="0.25">
      <c r="B41" s="63" t="s">
        <v>19</v>
      </c>
      <c r="C41" s="63"/>
      <c r="D41" s="63"/>
      <c r="E41" s="6" t="s">
        <v>6</v>
      </c>
    </row>
    <row r="44" spans="1:5" x14ac:dyDescent="0.25">
      <c r="A44" s="2" t="s">
        <v>34</v>
      </c>
    </row>
    <row r="45" spans="1:5" x14ac:dyDescent="0.25">
      <c r="A45" s="14" t="s">
        <v>32</v>
      </c>
    </row>
    <row r="46" spans="1:5" x14ac:dyDescent="0.25">
      <c r="A46" s="2" t="s">
        <v>39</v>
      </c>
      <c r="B46" s="19">
        <v>30621.8</v>
      </c>
    </row>
    <row r="47" spans="1:5" ht="15.75" x14ac:dyDescent="0.25">
      <c r="A47" s="20" t="s">
        <v>44</v>
      </c>
      <c r="B47" s="16"/>
    </row>
    <row r="48" spans="1:5" x14ac:dyDescent="0.25">
      <c r="A48" s="2" t="s">
        <v>35</v>
      </c>
      <c r="B48" s="18">
        <v>34659</v>
      </c>
    </row>
    <row r="49" spans="1:2" ht="30" x14ac:dyDescent="0.25">
      <c r="A49" s="27" t="s">
        <v>36</v>
      </c>
      <c r="B49" s="18">
        <f>E28</f>
        <v>27219.093000000001</v>
      </c>
    </row>
    <row r="50" spans="1:2" x14ac:dyDescent="0.25">
      <c r="A50" s="17" t="s">
        <v>37</v>
      </c>
      <c r="B50" s="19">
        <f>B46+B48-B49</f>
        <v>38061.707000000002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1.5" customHeight="1" x14ac:dyDescent="0.25">
      <c r="A2" s="54" t="s">
        <v>12</v>
      </c>
      <c r="B2" s="55"/>
      <c r="C2" s="55"/>
      <c r="D2" s="55"/>
      <c r="E2" s="55"/>
    </row>
    <row r="3" spans="1:5" ht="15" customHeight="1" x14ac:dyDescent="0.25">
      <c r="A3" s="56" t="s">
        <v>54</v>
      </c>
      <c r="B3" s="56"/>
      <c r="C3" s="56"/>
      <c r="D3" s="56"/>
      <c r="E3" s="56"/>
    </row>
    <row r="4" spans="1:5" s="1" customFormat="1" ht="15.75" x14ac:dyDescent="0.25">
      <c r="A4" s="24" t="s">
        <v>13</v>
      </c>
      <c r="B4" s="25"/>
      <c r="C4" s="25"/>
      <c r="D4" s="36"/>
      <c r="E4" s="31" t="s">
        <v>55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52" t="s">
        <v>23</v>
      </c>
      <c r="B7" s="52"/>
      <c r="C7" s="52"/>
      <c r="D7" s="52"/>
      <c r="E7" s="52"/>
    </row>
    <row r="8" spans="1:5" x14ac:dyDescent="0.25">
      <c r="A8" s="59" t="s">
        <v>1</v>
      </c>
      <c r="B8" s="59"/>
      <c r="C8" s="59"/>
      <c r="D8" s="59"/>
      <c r="E8" s="59"/>
    </row>
    <row r="9" spans="1:5" x14ac:dyDescent="0.25">
      <c r="A9" s="57" t="s">
        <v>33</v>
      </c>
      <c r="B9" s="57"/>
      <c r="C9" s="57"/>
      <c r="D9" s="57"/>
      <c r="E9" s="57"/>
    </row>
    <row r="10" spans="1:5" ht="26.25" customHeight="1" x14ac:dyDescent="0.25">
      <c r="A10" s="60" t="s">
        <v>14</v>
      </c>
      <c r="B10" s="61"/>
      <c r="C10" s="61"/>
      <c r="D10" s="61"/>
      <c r="E10" s="61"/>
    </row>
    <row r="11" spans="1:5" ht="32.25" customHeight="1" x14ac:dyDescent="0.25">
      <c r="A11" s="57" t="s">
        <v>24</v>
      </c>
      <c r="B11" s="57"/>
      <c r="C11" s="57"/>
      <c r="D11" s="57"/>
      <c r="E11" s="57"/>
    </row>
    <row r="12" spans="1:5" x14ac:dyDescent="0.25">
      <c r="A12" s="59" t="s">
        <v>15</v>
      </c>
      <c r="B12" s="62"/>
      <c r="C12" s="62"/>
      <c r="D12" s="62"/>
      <c r="E12" s="62"/>
    </row>
    <row r="13" spans="1:5" x14ac:dyDescent="0.25">
      <c r="A13" s="57" t="s">
        <v>22</v>
      </c>
      <c r="B13" s="57"/>
      <c r="C13" s="57"/>
      <c r="D13" s="57"/>
      <c r="E13" s="57"/>
    </row>
    <row r="14" spans="1:5" x14ac:dyDescent="0.25">
      <c r="A14" s="59" t="s">
        <v>2</v>
      </c>
      <c r="B14" s="62"/>
      <c r="C14" s="62"/>
      <c r="D14" s="62"/>
      <c r="E14" s="62"/>
    </row>
    <row r="15" spans="1:5" x14ac:dyDescent="0.25">
      <c r="A15" s="57" t="s">
        <v>45</v>
      </c>
      <c r="B15" s="57"/>
      <c r="C15" s="57"/>
      <c r="D15" s="57"/>
      <c r="E15" s="57"/>
    </row>
    <row r="16" spans="1:5" x14ac:dyDescent="0.25">
      <c r="A16" s="59" t="s">
        <v>16</v>
      </c>
      <c r="B16" s="62"/>
      <c r="C16" s="62"/>
      <c r="D16" s="62"/>
      <c r="E16" s="62"/>
    </row>
    <row r="17" spans="1:8" ht="30" customHeight="1" x14ac:dyDescent="0.25">
      <c r="A17" s="57" t="s">
        <v>17</v>
      </c>
      <c r="B17" s="57"/>
      <c r="C17" s="57"/>
      <c r="D17" s="57"/>
      <c r="E17" s="57"/>
    </row>
    <row r="18" spans="1:8" ht="63" customHeight="1" x14ac:dyDescent="0.25">
      <c r="A18" s="57" t="s">
        <v>25</v>
      </c>
      <c r="B18" s="57"/>
      <c r="C18" s="57"/>
      <c r="D18" s="57"/>
      <c r="E18" s="57"/>
    </row>
    <row r="19" spans="1:8" ht="27.75" customHeight="1" x14ac:dyDescent="0.25">
      <c r="A19" s="58" t="s">
        <v>26</v>
      </c>
      <c r="B19" s="58"/>
      <c r="C19" s="58"/>
      <c r="D19" s="58"/>
      <c r="E19" s="58"/>
    </row>
    <row r="20" spans="1:8" x14ac:dyDescent="0.25">
      <c r="A20" s="58"/>
      <c r="B20" s="58"/>
      <c r="C20" s="58"/>
      <c r="D20" s="58"/>
      <c r="E20" s="58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40</v>
      </c>
      <c r="C22" s="3" t="s">
        <v>4</v>
      </c>
      <c r="D22" s="3">
        <v>15.45</v>
      </c>
      <c r="E22" s="8">
        <f>D22*F20*G20</f>
        <v>17849.385000000002</v>
      </c>
    </row>
    <row r="23" spans="1:8" x14ac:dyDescent="0.25">
      <c r="A23" s="7" t="s">
        <v>41</v>
      </c>
      <c r="B23" s="9" t="s">
        <v>27</v>
      </c>
      <c r="C23" s="3" t="s">
        <v>4</v>
      </c>
      <c r="D23" s="3">
        <v>4.3600000000000003</v>
      </c>
      <c r="E23" s="8">
        <f>D23*F20*G20</f>
        <v>5037.1080000000011</v>
      </c>
    </row>
    <row r="24" spans="1:8" ht="15.75" x14ac:dyDescent="0.25">
      <c r="A24" s="7" t="s">
        <v>30</v>
      </c>
      <c r="B24" s="9" t="s">
        <v>56</v>
      </c>
      <c r="C24" s="3" t="s">
        <v>31</v>
      </c>
      <c r="D24" s="22"/>
      <c r="E24" s="26">
        <v>690.84</v>
      </c>
    </row>
    <row r="25" spans="1:8" ht="30" x14ac:dyDescent="0.25">
      <c r="A25" s="23" t="s">
        <v>57</v>
      </c>
      <c r="B25" s="9" t="s">
        <v>58</v>
      </c>
      <c r="C25" s="3" t="s">
        <v>59</v>
      </c>
      <c r="D25" s="22">
        <v>2</v>
      </c>
      <c r="E25" s="8">
        <f>D25*260.07</f>
        <v>520.14</v>
      </c>
    </row>
    <row r="26" spans="1:8" ht="15.75" x14ac:dyDescent="0.25">
      <c r="A26" s="23"/>
      <c r="B26" s="9"/>
      <c r="C26" s="3"/>
      <c r="D26" s="22"/>
      <c r="E26" s="8"/>
    </row>
    <row r="27" spans="1:8" s="14" customFormat="1" ht="14.25" x14ac:dyDescent="0.2">
      <c r="A27" s="10" t="s">
        <v>28</v>
      </c>
      <c r="B27" s="11"/>
      <c r="C27" s="12"/>
      <c r="D27" s="12"/>
      <c r="E27" s="13">
        <f>SUM(E22:E26)</f>
        <v>24097.473000000002</v>
      </c>
    </row>
    <row r="28" spans="1:8" ht="42.75" customHeight="1" x14ac:dyDescent="0.25">
      <c r="A28" s="64" t="s">
        <v>60</v>
      </c>
      <c r="B28" s="64"/>
      <c r="C28" s="64"/>
      <c r="D28" s="64"/>
      <c r="E28" s="64"/>
    </row>
    <row r="29" spans="1:8" ht="30" customHeight="1" x14ac:dyDescent="0.25">
      <c r="A29" s="57" t="s">
        <v>21</v>
      </c>
      <c r="B29" s="57"/>
      <c r="C29" s="57"/>
      <c r="D29" s="57"/>
      <c r="E29" s="57"/>
    </row>
    <row r="30" spans="1:8" ht="13.9" customHeight="1" x14ac:dyDescent="0.25">
      <c r="A30" s="57" t="s">
        <v>20</v>
      </c>
      <c r="B30" s="57"/>
      <c r="C30" s="57"/>
      <c r="D30" s="57"/>
      <c r="E30" s="57"/>
      <c r="F30" s="14"/>
      <c r="G30" s="14"/>
      <c r="H30" s="15"/>
    </row>
    <row r="31" spans="1:8" ht="31.5" customHeight="1" x14ac:dyDescent="0.25">
      <c r="A31" s="57" t="s">
        <v>29</v>
      </c>
      <c r="B31" s="57"/>
      <c r="C31" s="57"/>
      <c r="D31" s="57"/>
      <c r="E31" s="57"/>
    </row>
    <row r="32" spans="1:8" x14ac:dyDescent="0.25">
      <c r="A32" s="57" t="s">
        <v>18</v>
      </c>
      <c r="B32" s="57"/>
      <c r="C32" s="57"/>
      <c r="D32" s="57"/>
      <c r="E32" s="57"/>
    </row>
    <row r="33" spans="1:5" x14ac:dyDescent="0.25">
      <c r="A33" s="33"/>
      <c r="B33" s="33"/>
      <c r="C33" s="33"/>
      <c r="D33" s="33"/>
      <c r="E33" s="33"/>
    </row>
    <row r="34" spans="1:5" x14ac:dyDescent="0.25">
      <c r="A34" s="65" t="s">
        <v>5</v>
      </c>
      <c r="B34" s="65"/>
      <c r="C34" s="65"/>
      <c r="D34" s="65"/>
      <c r="E34" s="65"/>
    </row>
    <row r="35" spans="1:5" x14ac:dyDescent="0.25">
      <c r="A35" s="57" t="s">
        <v>18</v>
      </c>
      <c r="B35" s="57"/>
      <c r="C35" s="57"/>
      <c r="D35" s="57"/>
      <c r="E35" s="57"/>
    </row>
    <row r="36" spans="1:5" ht="13.9" customHeight="1" x14ac:dyDescent="0.25">
      <c r="A36" s="66" t="s">
        <v>46</v>
      </c>
      <c r="B36" s="66"/>
      <c r="C36" s="66"/>
      <c r="D36" s="66"/>
      <c r="E36" s="5"/>
    </row>
    <row r="37" spans="1:5" x14ac:dyDescent="0.25">
      <c r="B37" s="63" t="s">
        <v>19</v>
      </c>
      <c r="C37" s="63"/>
      <c r="D37" s="63"/>
      <c r="E37" s="6" t="s">
        <v>6</v>
      </c>
    </row>
    <row r="38" spans="1:5" x14ac:dyDescent="0.25">
      <c r="A38" s="34"/>
      <c r="B38" s="34"/>
      <c r="C38" s="34"/>
      <c r="D38" s="34"/>
      <c r="E38" s="34"/>
    </row>
    <row r="39" spans="1:5" ht="13.9" customHeight="1" x14ac:dyDescent="0.25">
      <c r="A39" s="67" t="s">
        <v>38</v>
      </c>
      <c r="B39" s="67"/>
      <c r="C39" s="67"/>
      <c r="D39" s="67"/>
      <c r="E39" s="5"/>
    </row>
    <row r="40" spans="1:5" x14ac:dyDescent="0.25">
      <c r="B40" s="63" t="s">
        <v>19</v>
      </c>
      <c r="C40" s="63"/>
      <c r="D40" s="63"/>
      <c r="E40" s="6" t="s">
        <v>6</v>
      </c>
    </row>
    <row r="43" spans="1:5" x14ac:dyDescent="0.25">
      <c r="A43" s="2" t="s">
        <v>34</v>
      </c>
    </row>
    <row r="44" spans="1:5" x14ac:dyDescent="0.25">
      <c r="A44" s="14" t="s">
        <v>32</v>
      </c>
    </row>
    <row r="45" spans="1:5" x14ac:dyDescent="0.25">
      <c r="A45" s="2" t="s">
        <v>39</v>
      </c>
      <c r="B45" s="19">
        <f>'1кв'!B50</f>
        <v>38061.707000000002</v>
      </c>
    </row>
    <row r="46" spans="1:5" ht="15.75" x14ac:dyDescent="0.25">
      <c r="A46" s="20" t="s">
        <v>44</v>
      </c>
      <c r="B46" s="16"/>
    </row>
    <row r="47" spans="1:5" x14ac:dyDescent="0.25">
      <c r="A47" s="2" t="s">
        <v>35</v>
      </c>
      <c r="B47" s="18">
        <v>34659</v>
      </c>
    </row>
    <row r="48" spans="1:5" ht="30" x14ac:dyDescent="0.25">
      <c r="A48" s="32" t="s">
        <v>36</v>
      </c>
      <c r="B48" s="18">
        <f>E27</f>
        <v>24097.473000000002</v>
      </c>
    </row>
    <row r="49" spans="1:2" x14ac:dyDescent="0.25">
      <c r="A49" s="17" t="s">
        <v>37</v>
      </c>
      <c r="B49" s="19">
        <f>B45+B47-B48</f>
        <v>48623.233999999997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0" zoomScaleSheetLayoutView="100" workbookViewId="0">
      <selection activeCell="A25" sqref="A25:A26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1.5" customHeight="1" x14ac:dyDescent="0.25">
      <c r="A2" s="54" t="s">
        <v>12</v>
      </c>
      <c r="B2" s="55"/>
      <c r="C2" s="55"/>
      <c r="D2" s="55"/>
      <c r="E2" s="55"/>
    </row>
    <row r="3" spans="1:5" ht="15" customHeight="1" x14ac:dyDescent="0.25">
      <c r="A3" s="56" t="s">
        <v>61</v>
      </c>
      <c r="B3" s="56"/>
      <c r="C3" s="56"/>
      <c r="D3" s="56"/>
      <c r="E3" s="56"/>
    </row>
    <row r="4" spans="1:5" s="1" customFormat="1" ht="15.75" x14ac:dyDescent="0.25">
      <c r="A4" s="24" t="s">
        <v>13</v>
      </c>
      <c r="B4" s="25"/>
      <c r="C4" s="25"/>
      <c r="D4" s="36"/>
      <c r="E4" s="31" t="s">
        <v>62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52" t="s">
        <v>23</v>
      </c>
      <c r="B7" s="52"/>
      <c r="C7" s="52"/>
      <c r="D7" s="52"/>
      <c r="E7" s="52"/>
    </row>
    <row r="8" spans="1:5" x14ac:dyDescent="0.25">
      <c r="A8" s="59" t="s">
        <v>1</v>
      </c>
      <c r="B8" s="59"/>
      <c r="C8" s="59"/>
      <c r="D8" s="59"/>
      <c r="E8" s="59"/>
    </row>
    <row r="9" spans="1:5" x14ac:dyDescent="0.25">
      <c r="A9" s="57" t="s">
        <v>33</v>
      </c>
      <c r="B9" s="57"/>
      <c r="C9" s="57"/>
      <c r="D9" s="57"/>
      <c r="E9" s="57"/>
    </row>
    <row r="10" spans="1:5" ht="26.25" customHeight="1" x14ac:dyDescent="0.25">
      <c r="A10" s="60" t="s">
        <v>14</v>
      </c>
      <c r="B10" s="61"/>
      <c r="C10" s="61"/>
      <c r="D10" s="61"/>
      <c r="E10" s="61"/>
    </row>
    <row r="11" spans="1:5" ht="32.25" customHeight="1" x14ac:dyDescent="0.25">
      <c r="A11" s="57" t="s">
        <v>24</v>
      </c>
      <c r="B11" s="57"/>
      <c r="C11" s="57"/>
      <c r="D11" s="57"/>
      <c r="E11" s="57"/>
    </row>
    <row r="12" spans="1:5" x14ac:dyDescent="0.25">
      <c r="A12" s="59" t="s">
        <v>15</v>
      </c>
      <c r="B12" s="62"/>
      <c r="C12" s="62"/>
      <c r="D12" s="62"/>
      <c r="E12" s="62"/>
    </row>
    <row r="13" spans="1:5" x14ac:dyDescent="0.25">
      <c r="A13" s="57" t="s">
        <v>22</v>
      </c>
      <c r="B13" s="57"/>
      <c r="C13" s="57"/>
      <c r="D13" s="57"/>
      <c r="E13" s="57"/>
    </row>
    <row r="14" spans="1:5" x14ac:dyDescent="0.25">
      <c r="A14" s="59" t="s">
        <v>2</v>
      </c>
      <c r="B14" s="62"/>
      <c r="C14" s="62"/>
      <c r="D14" s="62"/>
      <c r="E14" s="62"/>
    </row>
    <row r="15" spans="1:5" x14ac:dyDescent="0.25">
      <c r="A15" s="57" t="s">
        <v>45</v>
      </c>
      <c r="B15" s="57"/>
      <c r="C15" s="57"/>
      <c r="D15" s="57"/>
      <c r="E15" s="57"/>
    </row>
    <row r="16" spans="1:5" x14ac:dyDescent="0.25">
      <c r="A16" s="59" t="s">
        <v>16</v>
      </c>
      <c r="B16" s="62"/>
      <c r="C16" s="62"/>
      <c r="D16" s="62"/>
      <c r="E16" s="62"/>
    </row>
    <row r="17" spans="1:8" ht="30" customHeight="1" x14ac:dyDescent="0.25">
      <c r="A17" s="57" t="s">
        <v>17</v>
      </c>
      <c r="B17" s="57"/>
      <c r="C17" s="57"/>
      <c r="D17" s="57"/>
      <c r="E17" s="57"/>
    </row>
    <row r="18" spans="1:8" ht="63" customHeight="1" x14ac:dyDescent="0.25">
      <c r="A18" s="57" t="s">
        <v>25</v>
      </c>
      <c r="B18" s="57"/>
      <c r="C18" s="57"/>
      <c r="D18" s="57"/>
      <c r="E18" s="57"/>
    </row>
    <row r="19" spans="1:8" ht="27.75" customHeight="1" x14ac:dyDescent="0.25">
      <c r="A19" s="58" t="s">
        <v>26</v>
      </c>
      <c r="B19" s="58"/>
      <c r="C19" s="58"/>
      <c r="D19" s="58"/>
      <c r="E19" s="58"/>
    </row>
    <row r="20" spans="1:8" x14ac:dyDescent="0.25">
      <c r="A20" s="58"/>
      <c r="B20" s="58"/>
      <c r="C20" s="58"/>
      <c r="D20" s="58"/>
      <c r="E20" s="58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40</v>
      </c>
      <c r="C22" s="3" t="s">
        <v>4</v>
      </c>
      <c r="D22" s="3">
        <v>16.97</v>
      </c>
      <c r="E22" s="8">
        <f>D22*F20*G20</f>
        <v>19605.440999999999</v>
      </c>
    </row>
    <row r="23" spans="1:8" x14ac:dyDescent="0.25">
      <c r="A23" s="7" t="s">
        <v>41</v>
      </c>
      <c r="B23" s="9" t="s">
        <v>27</v>
      </c>
      <c r="C23" s="3" t="s">
        <v>4</v>
      </c>
      <c r="D23" s="3">
        <v>4.68</v>
      </c>
      <c r="E23" s="8">
        <f>D23*F20*G20</f>
        <v>5406.8040000000001</v>
      </c>
    </row>
    <row r="24" spans="1:8" ht="15.75" x14ac:dyDescent="0.25">
      <c r="A24" s="7" t="s">
        <v>30</v>
      </c>
      <c r="B24" s="9" t="s">
        <v>63</v>
      </c>
      <c r="C24" s="3" t="s">
        <v>31</v>
      </c>
      <c r="D24" s="22"/>
      <c r="E24" s="51">
        <v>1928.79</v>
      </c>
    </row>
    <row r="25" spans="1:8" ht="15.75" x14ac:dyDescent="0.25">
      <c r="A25" s="23" t="s">
        <v>66</v>
      </c>
      <c r="B25" s="9" t="s">
        <v>67</v>
      </c>
      <c r="C25" s="3" t="s">
        <v>31</v>
      </c>
      <c r="D25" s="22"/>
      <c r="E25" s="8">
        <v>4327.7299999999996</v>
      </c>
    </row>
    <row r="26" spans="1:8" ht="30" x14ac:dyDescent="0.25">
      <c r="A26" s="23" t="s">
        <v>64</v>
      </c>
      <c r="B26" s="9" t="s">
        <v>67</v>
      </c>
      <c r="C26" s="3" t="s">
        <v>31</v>
      </c>
      <c r="D26" s="22"/>
      <c r="E26" s="8">
        <v>56102.3</v>
      </c>
    </row>
    <row r="27" spans="1:8" ht="30" x14ac:dyDescent="0.25">
      <c r="A27" s="23" t="s">
        <v>65</v>
      </c>
      <c r="B27" s="9" t="s">
        <v>67</v>
      </c>
      <c r="C27" s="3" t="s">
        <v>59</v>
      </c>
      <c r="D27" s="22">
        <v>7</v>
      </c>
      <c r="E27" s="8">
        <f>D27*286.24</f>
        <v>2003.68</v>
      </c>
    </row>
    <row r="28" spans="1:8" ht="15.75" x14ac:dyDescent="0.25">
      <c r="A28" s="23"/>
      <c r="B28" s="9"/>
      <c r="C28" s="3"/>
      <c r="D28" s="22"/>
      <c r="E28" s="8"/>
    </row>
    <row r="29" spans="1:8" s="14" customFormat="1" ht="14.25" x14ac:dyDescent="0.2">
      <c r="A29" s="10" t="s">
        <v>28</v>
      </c>
      <c r="B29" s="11"/>
      <c r="C29" s="12"/>
      <c r="D29" s="12"/>
      <c r="E29" s="13">
        <f>SUM(E22:E28)</f>
        <v>89374.744999999995</v>
      </c>
    </row>
    <row r="30" spans="1:8" ht="42.75" customHeight="1" x14ac:dyDescent="0.25">
      <c r="A30" s="64" t="s">
        <v>68</v>
      </c>
      <c r="B30" s="64"/>
      <c r="C30" s="64"/>
      <c r="D30" s="64"/>
      <c r="E30" s="64"/>
    </row>
    <row r="31" spans="1:8" ht="30" customHeight="1" x14ac:dyDescent="0.25">
      <c r="A31" s="57" t="s">
        <v>21</v>
      </c>
      <c r="B31" s="57"/>
      <c r="C31" s="57"/>
      <c r="D31" s="57"/>
      <c r="E31" s="57"/>
    </row>
    <row r="32" spans="1:8" ht="13.9" customHeight="1" x14ac:dyDescent="0.25">
      <c r="A32" s="57" t="s">
        <v>20</v>
      </c>
      <c r="B32" s="57"/>
      <c r="C32" s="57"/>
      <c r="D32" s="57"/>
      <c r="E32" s="57"/>
      <c r="F32" s="14"/>
      <c r="G32" s="14"/>
      <c r="H32" s="15"/>
    </row>
    <row r="33" spans="1:5" ht="31.5" customHeight="1" x14ac:dyDescent="0.25">
      <c r="A33" s="57" t="s">
        <v>29</v>
      </c>
      <c r="B33" s="57"/>
      <c r="C33" s="57"/>
      <c r="D33" s="57"/>
      <c r="E33" s="57"/>
    </row>
    <row r="34" spans="1:5" x14ac:dyDescent="0.25">
      <c r="A34" s="57" t="s">
        <v>18</v>
      </c>
      <c r="B34" s="57"/>
      <c r="C34" s="57"/>
      <c r="D34" s="57"/>
      <c r="E34" s="57"/>
    </row>
    <row r="35" spans="1:5" x14ac:dyDescent="0.25">
      <c r="A35" s="42"/>
      <c r="B35" s="42"/>
      <c r="C35" s="42"/>
      <c r="D35" s="42"/>
      <c r="E35" s="42"/>
    </row>
    <row r="36" spans="1:5" x14ac:dyDescent="0.25">
      <c r="A36" s="65" t="s">
        <v>5</v>
      </c>
      <c r="B36" s="65"/>
      <c r="C36" s="65"/>
      <c r="D36" s="65"/>
      <c r="E36" s="65"/>
    </row>
    <row r="37" spans="1:5" x14ac:dyDescent="0.25">
      <c r="A37" s="57" t="s">
        <v>18</v>
      </c>
      <c r="B37" s="57"/>
      <c r="C37" s="57"/>
      <c r="D37" s="57"/>
      <c r="E37" s="57"/>
    </row>
    <row r="38" spans="1:5" ht="13.9" customHeight="1" x14ac:dyDescent="0.25">
      <c r="A38" s="66" t="s">
        <v>46</v>
      </c>
      <c r="B38" s="66"/>
      <c r="C38" s="66"/>
      <c r="D38" s="66"/>
      <c r="E38" s="5"/>
    </row>
    <row r="39" spans="1:5" x14ac:dyDescent="0.25">
      <c r="B39" s="63" t="s">
        <v>19</v>
      </c>
      <c r="C39" s="63"/>
      <c r="D39" s="63"/>
      <c r="E39" s="6" t="s">
        <v>6</v>
      </c>
    </row>
    <row r="40" spans="1:5" x14ac:dyDescent="0.25">
      <c r="A40" s="44"/>
      <c r="B40" s="44"/>
      <c r="C40" s="44"/>
      <c r="D40" s="44"/>
      <c r="E40" s="44"/>
    </row>
    <row r="41" spans="1:5" ht="13.9" customHeight="1" x14ac:dyDescent="0.25">
      <c r="A41" s="67" t="s">
        <v>38</v>
      </c>
      <c r="B41" s="67"/>
      <c r="C41" s="67"/>
      <c r="D41" s="67"/>
      <c r="E41" s="5"/>
    </row>
    <row r="42" spans="1:5" x14ac:dyDescent="0.25">
      <c r="B42" s="63" t="s">
        <v>19</v>
      </c>
      <c r="C42" s="63"/>
      <c r="D42" s="63"/>
      <c r="E42" s="6" t="s">
        <v>6</v>
      </c>
    </row>
    <row r="45" spans="1:5" x14ac:dyDescent="0.25">
      <c r="A45" s="46" t="s">
        <v>34</v>
      </c>
    </row>
    <row r="46" spans="1:5" x14ac:dyDescent="0.25">
      <c r="A46" s="14" t="s">
        <v>32</v>
      </c>
    </row>
    <row r="47" spans="1:5" x14ac:dyDescent="0.25">
      <c r="A47" s="2" t="s">
        <v>39</v>
      </c>
      <c r="B47" s="19">
        <f>'2кв'!B49</f>
        <v>48623.233999999997</v>
      </c>
    </row>
    <row r="48" spans="1:5" ht="15.75" x14ac:dyDescent="0.25">
      <c r="A48" s="2" t="s">
        <v>69</v>
      </c>
      <c r="B48" s="16"/>
    </row>
    <row r="49" spans="1:2" x14ac:dyDescent="0.25">
      <c r="A49" s="2" t="s">
        <v>70</v>
      </c>
      <c r="B49" s="18">
        <v>36665.26</v>
      </c>
    </row>
    <row r="50" spans="1:2" ht="30" x14ac:dyDescent="0.25">
      <c r="A50" s="43" t="s">
        <v>36</v>
      </c>
      <c r="B50" s="18">
        <f>E29</f>
        <v>89374.744999999995</v>
      </c>
    </row>
    <row r="51" spans="1:2" x14ac:dyDescent="0.25">
      <c r="A51" s="17" t="s">
        <v>37</v>
      </c>
      <c r="B51" s="19">
        <f>B47+B49-B50</f>
        <v>-4086.2509999999893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4" zoomScaleSheetLayoutView="100" workbookViewId="0">
      <selection activeCell="D47" sqref="D47"/>
    </sheetView>
  </sheetViews>
  <sheetFormatPr defaultColWidth="9.140625" defaultRowHeight="15" x14ac:dyDescent="0.25"/>
  <cols>
    <col min="1" max="1" width="33.28515625" style="2" customWidth="1"/>
    <col min="2" max="2" width="19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1.5" customHeight="1" x14ac:dyDescent="0.25">
      <c r="A2" s="54" t="s">
        <v>12</v>
      </c>
      <c r="B2" s="55"/>
      <c r="C2" s="55"/>
      <c r="D2" s="55"/>
      <c r="E2" s="55"/>
    </row>
    <row r="3" spans="1:5" ht="15" customHeight="1" x14ac:dyDescent="0.25">
      <c r="A3" s="56" t="s">
        <v>71</v>
      </c>
      <c r="B3" s="56"/>
      <c r="C3" s="56"/>
      <c r="D3" s="56"/>
      <c r="E3" s="56"/>
    </row>
    <row r="4" spans="1:5" s="1" customFormat="1" ht="15.75" x14ac:dyDescent="0.25">
      <c r="A4" s="24" t="s">
        <v>13</v>
      </c>
      <c r="B4" s="25"/>
      <c r="C4" s="25"/>
      <c r="D4" s="36"/>
      <c r="E4" s="31" t="s">
        <v>72</v>
      </c>
    </row>
    <row r="5" spans="1:5" x14ac:dyDescent="0.25">
      <c r="A5" s="50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52" t="s">
        <v>23</v>
      </c>
      <c r="B7" s="52"/>
      <c r="C7" s="52"/>
      <c r="D7" s="52"/>
      <c r="E7" s="52"/>
    </row>
    <row r="8" spans="1:5" x14ac:dyDescent="0.25">
      <c r="A8" s="59" t="s">
        <v>1</v>
      </c>
      <c r="B8" s="59"/>
      <c r="C8" s="59"/>
      <c r="D8" s="59"/>
      <c r="E8" s="59"/>
    </row>
    <row r="9" spans="1:5" x14ac:dyDescent="0.25">
      <c r="A9" s="57" t="s">
        <v>33</v>
      </c>
      <c r="B9" s="57"/>
      <c r="C9" s="57"/>
      <c r="D9" s="57"/>
      <c r="E9" s="57"/>
    </row>
    <row r="10" spans="1:5" ht="26.25" customHeight="1" x14ac:dyDescent="0.25">
      <c r="A10" s="60" t="s">
        <v>14</v>
      </c>
      <c r="B10" s="61"/>
      <c r="C10" s="61"/>
      <c r="D10" s="61"/>
      <c r="E10" s="61"/>
    </row>
    <row r="11" spans="1:5" ht="32.25" customHeight="1" x14ac:dyDescent="0.25">
      <c r="A11" s="57" t="s">
        <v>24</v>
      </c>
      <c r="B11" s="57"/>
      <c r="C11" s="57"/>
      <c r="D11" s="57"/>
      <c r="E11" s="57"/>
    </row>
    <row r="12" spans="1:5" x14ac:dyDescent="0.25">
      <c r="A12" s="59" t="s">
        <v>15</v>
      </c>
      <c r="B12" s="62"/>
      <c r="C12" s="62"/>
      <c r="D12" s="62"/>
      <c r="E12" s="62"/>
    </row>
    <row r="13" spans="1:5" x14ac:dyDescent="0.25">
      <c r="A13" s="57" t="s">
        <v>22</v>
      </c>
      <c r="B13" s="57"/>
      <c r="C13" s="57"/>
      <c r="D13" s="57"/>
      <c r="E13" s="57"/>
    </row>
    <row r="14" spans="1:5" x14ac:dyDescent="0.25">
      <c r="A14" s="59" t="s">
        <v>2</v>
      </c>
      <c r="B14" s="62"/>
      <c r="C14" s="62"/>
      <c r="D14" s="62"/>
      <c r="E14" s="62"/>
    </row>
    <row r="15" spans="1:5" x14ac:dyDescent="0.25">
      <c r="A15" s="57" t="s">
        <v>45</v>
      </c>
      <c r="B15" s="57"/>
      <c r="C15" s="57"/>
      <c r="D15" s="57"/>
      <c r="E15" s="57"/>
    </row>
    <row r="16" spans="1:5" x14ac:dyDescent="0.25">
      <c r="A16" s="59" t="s">
        <v>16</v>
      </c>
      <c r="B16" s="62"/>
      <c r="C16" s="62"/>
      <c r="D16" s="62"/>
      <c r="E16" s="62"/>
    </row>
    <row r="17" spans="1:8" ht="30" customHeight="1" x14ac:dyDescent="0.25">
      <c r="A17" s="57" t="s">
        <v>17</v>
      </c>
      <c r="B17" s="57"/>
      <c r="C17" s="57"/>
      <c r="D17" s="57"/>
      <c r="E17" s="57"/>
    </row>
    <row r="18" spans="1:8" ht="63" customHeight="1" x14ac:dyDescent="0.25">
      <c r="A18" s="57" t="s">
        <v>25</v>
      </c>
      <c r="B18" s="57"/>
      <c r="C18" s="57"/>
      <c r="D18" s="57"/>
      <c r="E18" s="57"/>
    </row>
    <row r="19" spans="1:8" ht="27.75" customHeight="1" x14ac:dyDescent="0.25">
      <c r="A19" s="58" t="s">
        <v>26</v>
      </c>
      <c r="B19" s="58"/>
      <c r="C19" s="58"/>
      <c r="D19" s="58"/>
      <c r="E19" s="58"/>
    </row>
    <row r="20" spans="1:8" x14ac:dyDescent="0.25">
      <c r="A20" s="58"/>
      <c r="B20" s="58"/>
      <c r="C20" s="58"/>
      <c r="D20" s="58"/>
      <c r="E20" s="58"/>
      <c r="F20" s="2">
        <v>385.1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40</v>
      </c>
      <c r="C22" s="3" t="s">
        <v>4</v>
      </c>
      <c r="D22" s="3">
        <v>16.97</v>
      </c>
      <c r="E22" s="8">
        <f>D22*F20*G20</f>
        <v>19605.440999999999</v>
      </c>
    </row>
    <row r="23" spans="1:8" x14ac:dyDescent="0.25">
      <c r="A23" s="7" t="s">
        <v>41</v>
      </c>
      <c r="B23" s="9" t="s">
        <v>27</v>
      </c>
      <c r="C23" s="3" t="s">
        <v>4</v>
      </c>
      <c r="D23" s="3">
        <v>4.68</v>
      </c>
      <c r="E23" s="8">
        <f>D23*F20*G20</f>
        <v>5406.8040000000001</v>
      </c>
    </row>
    <row r="24" spans="1:8" ht="15.75" x14ac:dyDescent="0.25">
      <c r="A24" s="7" t="s">
        <v>30</v>
      </c>
      <c r="B24" s="9" t="s">
        <v>73</v>
      </c>
      <c r="C24" s="3" t="s">
        <v>31</v>
      </c>
      <c r="D24" s="22"/>
      <c r="E24" s="51">
        <v>0</v>
      </c>
    </row>
    <row r="25" spans="1:8" ht="15.75" x14ac:dyDescent="0.25">
      <c r="A25" s="23"/>
      <c r="B25" s="9"/>
      <c r="C25" s="3"/>
      <c r="D25" s="22"/>
      <c r="E25" s="8"/>
    </row>
    <row r="26" spans="1:8" s="14" customFormat="1" ht="14.25" x14ac:dyDescent="0.2">
      <c r="A26" s="10" t="s">
        <v>28</v>
      </c>
      <c r="B26" s="11"/>
      <c r="C26" s="12"/>
      <c r="D26" s="12"/>
      <c r="E26" s="13">
        <f>SUM(E22:E25)</f>
        <v>25012.244999999999</v>
      </c>
    </row>
    <row r="27" spans="1:8" ht="42.75" customHeight="1" x14ac:dyDescent="0.25">
      <c r="A27" s="64" t="s">
        <v>74</v>
      </c>
      <c r="B27" s="64"/>
      <c r="C27" s="64"/>
      <c r="D27" s="64"/>
      <c r="E27" s="64"/>
    </row>
    <row r="28" spans="1:8" ht="30" customHeight="1" x14ac:dyDescent="0.25">
      <c r="A28" s="57" t="s">
        <v>21</v>
      </c>
      <c r="B28" s="57"/>
      <c r="C28" s="57"/>
      <c r="D28" s="57"/>
      <c r="E28" s="57"/>
    </row>
    <row r="29" spans="1:8" ht="13.9" customHeight="1" x14ac:dyDescent="0.25">
      <c r="A29" s="57" t="s">
        <v>20</v>
      </c>
      <c r="B29" s="57"/>
      <c r="C29" s="57"/>
      <c r="D29" s="57"/>
      <c r="E29" s="57"/>
      <c r="F29" s="14"/>
      <c r="G29" s="14"/>
      <c r="H29" s="15"/>
    </row>
    <row r="30" spans="1:8" ht="31.5" customHeight="1" x14ac:dyDescent="0.25">
      <c r="A30" s="57" t="s">
        <v>29</v>
      </c>
      <c r="B30" s="57"/>
      <c r="C30" s="57"/>
      <c r="D30" s="57"/>
      <c r="E30" s="57"/>
    </row>
    <row r="31" spans="1:8" x14ac:dyDescent="0.25">
      <c r="A31" s="57" t="s">
        <v>18</v>
      </c>
      <c r="B31" s="57"/>
      <c r="C31" s="57"/>
      <c r="D31" s="57"/>
      <c r="E31" s="57"/>
    </row>
    <row r="32" spans="1:8" x14ac:dyDescent="0.25">
      <c r="A32" s="48"/>
      <c r="B32" s="48"/>
      <c r="C32" s="48"/>
      <c r="D32" s="48"/>
      <c r="E32" s="48"/>
    </row>
    <row r="33" spans="1:5" x14ac:dyDescent="0.25">
      <c r="A33" s="65" t="s">
        <v>5</v>
      </c>
      <c r="B33" s="65"/>
      <c r="C33" s="65"/>
      <c r="D33" s="65"/>
      <c r="E33" s="65"/>
    </row>
    <row r="34" spans="1:5" x14ac:dyDescent="0.25">
      <c r="A34" s="57" t="s">
        <v>18</v>
      </c>
      <c r="B34" s="57"/>
      <c r="C34" s="57"/>
      <c r="D34" s="57"/>
      <c r="E34" s="57"/>
    </row>
    <row r="35" spans="1:5" ht="13.9" customHeight="1" x14ac:dyDescent="0.25">
      <c r="A35" s="66" t="s">
        <v>46</v>
      </c>
      <c r="B35" s="66"/>
      <c r="C35" s="66"/>
      <c r="D35" s="66"/>
      <c r="E35" s="5"/>
    </row>
    <row r="36" spans="1:5" x14ac:dyDescent="0.25">
      <c r="B36" s="63" t="s">
        <v>19</v>
      </c>
      <c r="C36" s="63"/>
      <c r="D36" s="63"/>
      <c r="E36" s="6" t="s">
        <v>6</v>
      </c>
    </row>
    <row r="37" spans="1:5" x14ac:dyDescent="0.25">
      <c r="A37" s="49"/>
      <c r="B37" s="49"/>
      <c r="C37" s="49"/>
      <c r="D37" s="49"/>
      <c r="E37" s="49"/>
    </row>
    <row r="38" spans="1:5" ht="13.9" customHeight="1" x14ac:dyDescent="0.25">
      <c r="A38" s="67" t="s">
        <v>38</v>
      </c>
      <c r="B38" s="67"/>
      <c r="C38" s="67"/>
      <c r="D38" s="67"/>
      <c r="E38" s="5"/>
    </row>
    <row r="39" spans="1:5" x14ac:dyDescent="0.25">
      <c r="B39" s="63" t="s">
        <v>19</v>
      </c>
      <c r="C39" s="63"/>
      <c r="D39" s="63"/>
      <c r="E39" s="6" t="s">
        <v>6</v>
      </c>
    </row>
    <row r="42" spans="1:5" x14ac:dyDescent="0.25">
      <c r="A42" s="46" t="s">
        <v>34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9">
        <f>'3кв'!B51</f>
        <v>-4086.2509999999893</v>
      </c>
    </row>
    <row r="45" spans="1:5" ht="15.75" x14ac:dyDescent="0.25">
      <c r="A45" s="2" t="s">
        <v>69</v>
      </c>
      <c r="B45" s="16"/>
    </row>
    <row r="46" spans="1:5" x14ac:dyDescent="0.25">
      <c r="A46" s="2" t="s">
        <v>70</v>
      </c>
      <c r="B46" s="18">
        <v>36005.74</v>
      </c>
    </row>
    <row r="47" spans="1:5" ht="30" x14ac:dyDescent="0.25">
      <c r="A47" s="47" t="s">
        <v>36</v>
      </c>
      <c r="B47" s="18">
        <f>E26</f>
        <v>25012.244999999999</v>
      </c>
    </row>
    <row r="48" spans="1:5" x14ac:dyDescent="0.25">
      <c r="A48" s="17" t="s">
        <v>37</v>
      </c>
      <c r="B48" s="19">
        <f>B44+B46-B47</f>
        <v>6907.2440000000097</v>
      </c>
    </row>
  </sheetData>
  <mergeCells count="29">
    <mergeCell ref="A34:E34"/>
    <mergeCell ref="A35:D35"/>
    <mergeCell ref="B36:D36"/>
    <mergeCell ref="A38:D38"/>
    <mergeCell ref="B39:D39"/>
    <mergeCell ref="A27:E27"/>
    <mergeCell ref="A28:E28"/>
    <mergeCell ref="A29:E29"/>
    <mergeCell ref="A30:E30"/>
    <mergeCell ref="A31:E31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topLeftCell="A13" zoomScaleSheetLayoutView="100" workbookViewId="0">
      <selection activeCell="C17" sqref="C17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68" t="s">
        <v>75</v>
      </c>
      <c r="B1" s="68"/>
      <c r="C1" s="68"/>
      <c r="D1" s="69"/>
    </row>
    <row r="2" spans="1:5" x14ac:dyDescent="0.25">
      <c r="A2" s="70" t="s">
        <v>76</v>
      </c>
      <c r="B2" s="70"/>
      <c r="C2" s="70"/>
      <c r="D2" s="16"/>
    </row>
    <row r="3" spans="1:5" x14ac:dyDescent="0.25">
      <c r="A3" s="70" t="s">
        <v>77</v>
      </c>
      <c r="B3" s="70"/>
      <c r="C3" s="70"/>
      <c r="D3" s="16"/>
    </row>
    <row r="4" spans="1:5" x14ac:dyDescent="0.25">
      <c r="A4" s="68" t="s">
        <v>99</v>
      </c>
      <c r="B4" s="68"/>
      <c r="C4" s="68"/>
      <c r="D4" s="69"/>
    </row>
    <row r="5" spans="1:5" x14ac:dyDescent="0.25">
      <c r="A5" s="71"/>
      <c r="B5" s="71"/>
      <c r="C5" s="71"/>
    </row>
    <row r="6" spans="1:5" x14ac:dyDescent="0.25">
      <c r="A6" s="16"/>
      <c r="B6" s="72" t="s">
        <v>78</v>
      </c>
      <c r="C6" s="73">
        <f>'1кв'!B46</f>
        <v>30621.8</v>
      </c>
      <c r="D6" s="74"/>
    </row>
    <row r="7" spans="1:5" x14ac:dyDescent="0.25">
      <c r="A7" s="75" t="s">
        <v>79</v>
      </c>
      <c r="B7" s="72" t="s">
        <v>100</v>
      </c>
      <c r="C7" s="73"/>
      <c r="D7" s="74"/>
    </row>
    <row r="8" spans="1:5" x14ac:dyDescent="0.25">
      <c r="B8" s="76" t="s">
        <v>80</v>
      </c>
      <c r="C8" s="77">
        <f>'1кв'!B48+'2кв'!B47+'3кв'!B49+'4кв'!B46</f>
        <v>141989</v>
      </c>
      <c r="D8" s="78"/>
      <c r="E8" s="79"/>
    </row>
    <row r="9" spans="1:5" x14ac:dyDescent="0.25">
      <c r="B9" s="80"/>
      <c r="C9" s="77"/>
      <c r="D9" s="78"/>
    </row>
    <row r="10" spans="1:5" x14ac:dyDescent="0.25">
      <c r="A10" s="25"/>
      <c r="B10" s="76" t="s">
        <v>81</v>
      </c>
      <c r="C10" s="81">
        <f>SUM(C8:C9)</f>
        <v>141989</v>
      </c>
      <c r="D10" s="74"/>
    </row>
    <row r="11" spans="1:5" x14ac:dyDescent="0.25">
      <c r="B11" s="82"/>
      <c r="C11" s="82"/>
      <c r="D11" s="83"/>
    </row>
    <row r="12" spans="1:5" ht="17.25" customHeight="1" x14ac:dyDescent="0.25">
      <c r="A12" s="84" t="s">
        <v>82</v>
      </c>
      <c r="B12" s="21" t="s">
        <v>83</v>
      </c>
      <c r="C12" s="85">
        <f>'1кв'!E22+'2кв'!E22+'3кв'!E22+'4кв'!E22</f>
        <v>74909.652000000002</v>
      </c>
      <c r="D12" s="83"/>
    </row>
    <row r="13" spans="1:5" ht="15" customHeight="1" x14ac:dyDescent="0.25">
      <c r="A13" s="84"/>
      <c r="B13" s="80" t="s">
        <v>84</v>
      </c>
      <c r="C13" s="85">
        <f>'1кв'!E23+'2кв'!E23+'3кв'!E23+'4кв'!E23</f>
        <v>20887.824000000001</v>
      </c>
      <c r="D13" s="83"/>
    </row>
    <row r="14" spans="1:5" x14ac:dyDescent="0.25">
      <c r="B14" s="80" t="s">
        <v>30</v>
      </c>
      <c r="C14" s="85">
        <f>'1кв'!E24+'2кв'!E24+'3кв'!E24+'4кв'!E24</f>
        <v>2619.63</v>
      </c>
      <c r="D14" s="83"/>
      <c r="E14" s="79"/>
    </row>
    <row r="15" spans="1:5" x14ac:dyDescent="0.25">
      <c r="A15" s="84"/>
      <c r="B15" s="86" t="s">
        <v>101</v>
      </c>
      <c r="C15" s="85">
        <f>'2кв'!E25+'3кв'!E27</f>
        <v>2523.8200000000002</v>
      </c>
      <c r="D15" s="83"/>
    </row>
    <row r="16" spans="1:5" x14ac:dyDescent="0.25">
      <c r="A16" s="84"/>
      <c r="B16" s="86" t="s">
        <v>85</v>
      </c>
      <c r="C16" s="85">
        <f>SUM(C17:C22)</f>
        <v>64762.630000000005</v>
      </c>
      <c r="D16" s="83"/>
    </row>
    <row r="17" spans="1:7" x14ac:dyDescent="0.25">
      <c r="A17" s="84"/>
      <c r="B17" s="86" t="s">
        <v>86</v>
      </c>
      <c r="C17" s="85"/>
      <c r="D17" s="83"/>
      <c r="G17" s="79"/>
    </row>
    <row r="18" spans="1:7" ht="31.5" x14ac:dyDescent="0.25">
      <c r="A18" s="84"/>
      <c r="B18" s="87" t="s">
        <v>87</v>
      </c>
      <c r="C18" s="85">
        <f>'1кв'!E25</f>
        <v>-235</v>
      </c>
      <c r="D18" s="83"/>
    </row>
    <row r="19" spans="1:7" x14ac:dyDescent="0.25">
      <c r="A19" s="84"/>
      <c r="B19" s="87" t="s">
        <v>102</v>
      </c>
      <c r="C19" s="85">
        <f>'1кв'!E26</f>
        <v>4567.6000000000004</v>
      </c>
      <c r="D19" s="83"/>
    </row>
    <row r="20" spans="1:7" x14ac:dyDescent="0.25">
      <c r="A20" s="84"/>
      <c r="B20" s="87" t="s">
        <v>103</v>
      </c>
      <c r="C20" s="85">
        <f>'3кв'!E25</f>
        <v>4327.7299999999996</v>
      </c>
      <c r="D20" s="83"/>
    </row>
    <row r="21" spans="1:7" x14ac:dyDescent="0.25">
      <c r="A21" s="84"/>
      <c r="B21" s="87" t="s">
        <v>104</v>
      </c>
      <c r="C21" s="85">
        <f>'3кв'!E26</f>
        <v>56102.3</v>
      </c>
      <c r="D21" s="83"/>
    </row>
    <row r="22" spans="1:7" x14ac:dyDescent="0.25">
      <c r="A22" s="84"/>
      <c r="B22" s="87"/>
      <c r="C22" s="85"/>
      <c r="D22" s="83"/>
    </row>
    <row r="23" spans="1:7" x14ac:dyDescent="0.25">
      <c r="B23" s="88" t="s">
        <v>88</v>
      </c>
      <c r="C23" s="89">
        <f>SUM(C12:C16)</f>
        <v>165703.55600000001</v>
      </c>
      <c r="D23" s="83"/>
      <c r="E23" s="79"/>
    </row>
    <row r="24" spans="1:7" x14ac:dyDescent="0.25">
      <c r="B24" s="88" t="s">
        <v>89</v>
      </c>
      <c r="C24" s="90">
        <f>C6+C10-C23</f>
        <v>6907.2439999999769</v>
      </c>
      <c r="D24" s="83"/>
    </row>
    <row r="25" spans="1:7" x14ac:dyDescent="0.25">
      <c r="B25" s="75"/>
      <c r="C25" s="75"/>
      <c r="D25" s="83"/>
    </row>
    <row r="26" spans="1:7" x14ac:dyDescent="0.25">
      <c r="B26" s="91" t="s">
        <v>90</v>
      </c>
      <c r="C26" s="91"/>
      <c r="D26" s="83"/>
    </row>
    <row r="27" spans="1:7" x14ac:dyDescent="0.25">
      <c r="B27" s="91" t="s">
        <v>91</v>
      </c>
      <c r="C27" s="92">
        <v>9900</v>
      </c>
      <c r="D27" s="83"/>
    </row>
    <row r="28" spans="1:7" x14ac:dyDescent="0.25">
      <c r="B28" s="93" t="s">
        <v>92</v>
      </c>
      <c r="C28" s="94">
        <v>12554.56</v>
      </c>
      <c r="D28" s="83"/>
    </row>
    <row r="29" spans="1:7" x14ac:dyDescent="0.25">
      <c r="B29" s="91" t="s">
        <v>93</v>
      </c>
      <c r="C29" s="95">
        <f>C28-C27</f>
        <v>2654.5599999999995</v>
      </c>
      <c r="D29" s="83"/>
    </row>
    <row r="30" spans="1:7" x14ac:dyDescent="0.25">
      <c r="B30" s="75"/>
      <c r="C30" s="75"/>
      <c r="D30" s="83"/>
    </row>
    <row r="31" spans="1:7" x14ac:dyDescent="0.25">
      <c r="A31" s="1" t="s">
        <v>94</v>
      </c>
      <c r="B31" s="75" t="s">
        <v>95</v>
      </c>
      <c r="C31" s="75"/>
      <c r="D31" s="83"/>
    </row>
    <row r="32" spans="1:7" x14ac:dyDescent="0.25">
      <c r="B32" s="75" t="s">
        <v>96</v>
      </c>
      <c r="C32" s="75"/>
      <c r="D32" s="83"/>
    </row>
    <row r="33" spans="2:4" x14ac:dyDescent="0.25">
      <c r="B33" s="75" t="s">
        <v>97</v>
      </c>
      <c r="C33" s="75"/>
      <c r="D33" s="83"/>
    </row>
    <row r="34" spans="2:4" s="2" customFormat="1" ht="15" x14ac:dyDescent="0.25">
      <c r="B34" s="96"/>
      <c r="C34" s="96"/>
      <c r="D34" s="97"/>
    </row>
    <row r="35" spans="2:4" s="2" customFormat="1" ht="15" x14ac:dyDescent="0.25">
      <c r="B35" s="96" t="s">
        <v>98</v>
      </c>
      <c r="C35" s="96"/>
      <c r="D35" s="97"/>
    </row>
    <row r="36" spans="2:4" x14ac:dyDescent="0.25">
      <c r="B36" s="75"/>
      <c r="C36" s="75"/>
      <c r="D36" s="83"/>
    </row>
    <row r="37" spans="2:4" x14ac:dyDescent="0.25">
      <c r="B37" s="75"/>
      <c r="C37" s="75"/>
      <c r="D37" s="83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2025-03-10T08:08:29Z</dcterms:modified>
</cp:coreProperties>
</file>